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5\"/>
    </mc:Choice>
  </mc:AlternateContent>
  <xr:revisionPtr revIDLastSave="0" documentId="13_ncr:1_{24F88455-4966-44A3-A1B1-8A55AD99B59D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37 02-01" sheetId="5" r:id="rId5"/>
    <sheet name="ОСР 537 09-01" sheetId="6" r:id="rId6"/>
    <sheet name="ОСР 537 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69" i="2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2" i="1" l="1"/>
  <c r="C31" i="1"/>
  <c r="C40" i="1"/>
  <c r="C39" i="1"/>
  <c r="D70" i="2"/>
  <c r="H69" i="2"/>
  <c r="H68" i="2"/>
  <c r="C42" i="1" l="1"/>
  <c r="D72" i="2"/>
  <c r="H70" i="2"/>
  <c r="H72" i="2" l="1"/>
  <c r="D73" i="2"/>
  <c r="D74" i="2" l="1"/>
  <c r="H74" i="2" s="1"/>
  <c r="H73" i="2"/>
</calcChain>
</file>

<file path=xl/sharedStrings.xml><?xml version="1.0" encoding="utf-8"?>
<sst xmlns="http://schemas.openxmlformats.org/spreadsheetml/2006/main" count="301" uniqueCount="157">
  <si>
    <t>СВОДКА ЗАТРАТ</t>
  </si>
  <si>
    <t>P_0515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</si>
  <si>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</si>
  <si>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</si>
  <si>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</si>
  <si>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</si>
  <si>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</si>
  <si>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</si>
  <si>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</si>
  <si>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</si>
  <si>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</si>
  <si>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</si>
  <si>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</si>
  <si>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</si>
  <si>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</si>
  <si>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</si>
  <si>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</si>
  <si>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</si>
  <si>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</si>
  <si>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</si>
  <si>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</si>
  <si>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</si>
  <si>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</si>
  <si>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</si>
  <si>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</si>
  <si>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</si>
  <si>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</si>
  <si>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</si>
  <si>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</si>
  <si>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</si>
  <si>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</si>
  <si>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</si>
  <si>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</si>
  <si>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</si>
  <si>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</si>
  <si>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</si>
  <si>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</si>
  <si>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</si>
  <si>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</si>
  <si>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</si>
  <si>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</si>
  <si>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</si>
  <si>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</si>
  <si>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</si>
  <si>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</si>
  <si>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</si>
  <si>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</si>
  <si>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</si>
  <si>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</si>
  <si>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</si>
  <si>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</si>
  <si>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</si>
  <si>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</si>
  <si>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</si>
  <si>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</si>
  <si>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</si>
  <si>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</si>
  <si>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</si>
  <si>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</si>
  <si>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</si>
  <si>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</si>
  <si>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</si>
  <si>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</si>
  <si>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</si>
  <si>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</si>
  <si>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</si>
  <si>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</si>
  <si>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</si>
  <si>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</si>
  <si>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</si>
  <si>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</si>
  <si>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</si>
  <si>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</si>
  <si>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</si>
  <si>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</si>
  <si>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</si>
  <si>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</si>
  <si>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</si>
  <si>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</si>
  <si>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</si>
  <si>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</si>
  <si>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</si>
  <si>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</si>
  <si>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</si>
  <si>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</si>
  <si>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</si>
  <si>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</si>
  <si>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</si>
  <si>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</si>
  <si>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</si>
  <si>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</si>
  <si>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</si>
  <si>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</si>
  <si>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</si>
  <si>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</si>
  <si>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</si>
  <si>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</si>
  <si>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</si>
  <si>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</si>
  <si>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</si>
  <si>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</si>
  <si>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</si>
  <si>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</si>
  <si>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</si>
  <si>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</si>
  <si>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</si>
  <si>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</si>
  <si>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</si>
  <si>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</si>
  <si>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</si>
  <si>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</si>
  <si>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</si>
  <si>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</si>
  <si>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</si>
  <si>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ОСР 537 12-01</t>
  </si>
  <si>
    <t>км</t>
  </si>
  <si>
    <t>Реконструкция ВЛ одноцепная</t>
  </si>
  <si>
    <t>ОСР 537 02-01</t>
  </si>
  <si>
    <t>ОСР 537 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</si>
  <si>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</si>
  <si>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</si>
  <si>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</si>
  <si>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</si>
  <si>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</si>
  <si>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</si>
  <si>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</si>
  <si>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</si>
  <si>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</si>
  <si>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</si>
  <si>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</si>
  <si>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</si>
  <si>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шт</t>
  </si>
  <si>
    <t>Стойка железобетонная  СС 136,6-3,1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</si>
  <si>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</si>
  <si>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</si>
  <si>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</si>
  <si>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</si>
  <si>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</si>
  <si>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</si>
  <si>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</si>
  <si>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</si>
  <si>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</si>
  <si>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</si>
  <si>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</si>
  <si>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</si>
  <si>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</si>
  <si>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</si>
  <si>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</si>
  <si>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</si>
  <si>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Провод самонесущий изолированный СИП-3 1х95-20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</si>
  <si>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</si>
  <si>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</si>
  <si>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</si>
  <si>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</si>
  <si>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</si>
  <si>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</si>
  <si>
    <t>Реконструкция ВЛ-10кВ Ф-КЯР-7 ПС 110/35/10 кВ «Красноярская» ( протяженностью 0,68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</si>
</sst>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ECC38AE-A4A4-44FC-B3FC-E9F7B05C0151}"/>
    <cellStyle name="Обычный" xfId="0" builtinId="0"/>
    <cellStyle name="Обычный 2" xfId="4" xr:uid="{3F054A76-35A5-41BB-9440-E859E987F69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0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109375" customWidth="1"/>
    <col min="9" max="9" width="15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150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135</v>
      </c>
      <c r="C26" s="54"/>
      <c r="D26" s="51"/>
      <c r="E26" s="51"/>
      <c r="F26" s="51"/>
      <c r="G26" s="52"/>
      <c r="H26" s="52" t="s">
        <v>136</v>
      </c>
      <c r="I26" s="52"/>
    </row>
    <row r="27" spans="1:9" ht="16.95" customHeight="1" x14ac:dyDescent="0.3">
      <c r="A27" s="55" t="s">
        <v>6</v>
      </c>
      <c r="B27" s="53" t="s">
        <v>137</v>
      </c>
      <c r="C27" s="56">
        <v>0</v>
      </c>
      <c r="D27" s="57"/>
      <c r="E27" s="57"/>
      <c r="F27" s="57"/>
      <c r="G27" s="58" t="s">
        <v>138</v>
      </c>
      <c r="H27" s="58" t="s">
        <v>139</v>
      </c>
      <c r="I27" s="58" t="s">
        <v>140</v>
      </c>
    </row>
    <row r="28" spans="1:9" ht="16.95" customHeight="1" x14ac:dyDescent="0.3">
      <c r="A28" s="55" t="s">
        <v>7</v>
      </c>
      <c r="B28" s="53" t="s">
        <v>141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142</v>
      </c>
      <c r="C29" s="62">
        <f>ССР!G65*1.2</f>
        <v>612.77701898005193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612.77701898005193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143</v>
      </c>
      <c r="C31" s="62">
        <f>C30-ROUND(C30/1.2,5)</f>
        <v>102.12949898005195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144</v>
      </c>
      <c r="C32" s="67">
        <f>C30*I35</f>
        <v>678.05889914281522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145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135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137</v>
      </c>
      <c r="C35" s="76">
        <f>ССР!D74+ССР!E74</f>
        <v>7040.5685481047067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141</v>
      </c>
      <c r="C36" s="76">
        <f>ССР!F74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142</v>
      </c>
      <c r="C37" s="76">
        <f>(ССР!G70-ССР!G65)*1.2</f>
        <v>411.38110576189473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7451.9496538666017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143</v>
      </c>
      <c r="C39" s="62">
        <f>C38-ROUND(C38/1.2,5)</f>
        <v>1241.9916138666013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144</v>
      </c>
      <c r="C40" s="77">
        <f>C38*I36</f>
        <v>8644.2042179902583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146</v>
      </c>
      <c r="C42" s="103">
        <f>C40+C32</f>
        <v>9322.263117133074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147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15.6</v>
      </c>
      <c r="E25" s="20">
        <v>0</v>
      </c>
      <c r="F25" s="20">
        <v>0</v>
      </c>
      <c r="G25" s="20">
        <v>0</v>
      </c>
      <c r="H25" s="20">
        <v>15.6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5308.1630825839002</v>
      </c>
      <c r="E26" s="20">
        <v>92.276248375427002</v>
      </c>
      <c r="F26" s="20">
        <v>0</v>
      </c>
      <c r="G26" s="20">
        <v>0</v>
      </c>
      <c r="H26" s="20">
        <v>5400.4393309593997</v>
      </c>
    </row>
    <row r="27" spans="1:8" ht="16.95" customHeight="1" x14ac:dyDescent="0.3">
      <c r="A27" s="6"/>
      <c r="B27" s="9"/>
      <c r="C27" s="9" t="s">
        <v>28</v>
      </c>
      <c r="D27" s="20">
        <v>5323.7630825838996</v>
      </c>
      <c r="E27" s="20">
        <v>92.276248375427002</v>
      </c>
      <c r="F27" s="20">
        <v>0</v>
      </c>
      <c r="G27" s="20">
        <v>0</v>
      </c>
      <c r="H27" s="20">
        <v>5416.0393309594001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5323.7630825838996</v>
      </c>
      <c r="E43" s="20">
        <v>92.276248375427002</v>
      </c>
      <c r="F43" s="20">
        <v>0</v>
      </c>
      <c r="G43" s="20">
        <v>0</v>
      </c>
      <c r="H43" s="20">
        <v>5416.0393309594001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0.312</v>
      </c>
      <c r="E45" s="20">
        <v>0</v>
      </c>
      <c r="F45" s="20">
        <v>0</v>
      </c>
      <c r="G45" s="20">
        <v>0</v>
      </c>
      <c r="H45" s="20">
        <v>0.312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132.7040770646</v>
      </c>
      <c r="E46" s="20">
        <v>2.3069062093856001</v>
      </c>
      <c r="F46" s="20">
        <v>0</v>
      </c>
      <c r="G46" s="20">
        <v>0</v>
      </c>
      <c r="H46" s="20">
        <v>135.01098327398</v>
      </c>
    </row>
    <row r="47" spans="1:8" ht="16.95" customHeight="1" x14ac:dyDescent="0.3">
      <c r="A47" s="6"/>
      <c r="B47" s="9"/>
      <c r="C47" s="9" t="s">
        <v>44</v>
      </c>
      <c r="D47" s="20">
        <v>133.01607706460001</v>
      </c>
      <c r="E47" s="20">
        <v>2.3069062093856001</v>
      </c>
      <c r="F47" s="20">
        <v>0</v>
      </c>
      <c r="G47" s="20">
        <v>0</v>
      </c>
      <c r="H47" s="20">
        <v>135.32298327397999</v>
      </c>
    </row>
    <row r="48" spans="1:8" ht="16.95" customHeight="1" x14ac:dyDescent="0.3">
      <c r="A48" s="6"/>
      <c r="B48" s="9"/>
      <c r="C48" s="9" t="s">
        <v>45</v>
      </c>
      <c r="D48" s="20">
        <v>5456.7791596485004</v>
      </c>
      <c r="E48" s="20">
        <v>94.583154584813002</v>
      </c>
      <c r="F48" s="20">
        <v>0</v>
      </c>
      <c r="G48" s="20">
        <v>0</v>
      </c>
      <c r="H48" s="20">
        <v>5551.3623142334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0.41530319999999998</v>
      </c>
      <c r="E50" s="20">
        <v>0</v>
      </c>
      <c r="F50" s="20">
        <v>0</v>
      </c>
      <c r="G50" s="20">
        <v>0</v>
      </c>
      <c r="H50" s="20">
        <v>0.41530319999999998</v>
      </c>
    </row>
    <row r="51" spans="1:8" ht="31.2" x14ac:dyDescent="0.3">
      <c r="A51" s="6">
        <v>6</v>
      </c>
      <c r="B51" s="6" t="s">
        <v>49</v>
      </c>
      <c r="C51" s="7" t="s">
        <v>27</v>
      </c>
      <c r="D51" s="20">
        <v>0</v>
      </c>
      <c r="E51" s="20">
        <v>0</v>
      </c>
      <c r="F51" s="20">
        <v>0</v>
      </c>
      <c r="G51" s="20">
        <v>126.82287149128</v>
      </c>
      <c r="H51" s="20">
        <v>126.82287149128</v>
      </c>
    </row>
    <row r="52" spans="1:8" ht="31.2" x14ac:dyDescent="0.3">
      <c r="A52" s="6">
        <v>7</v>
      </c>
      <c r="B52" s="6" t="s">
        <v>47</v>
      </c>
      <c r="C52" s="7" t="s">
        <v>50</v>
      </c>
      <c r="D52" s="20">
        <v>142.00663286682999</v>
      </c>
      <c r="E52" s="20">
        <v>2.4686203346635001</v>
      </c>
      <c r="F52" s="20">
        <v>0</v>
      </c>
      <c r="G52" s="20">
        <v>0</v>
      </c>
      <c r="H52" s="20">
        <v>144.47525320149001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120.11927181887</v>
      </c>
      <c r="H53" s="20">
        <v>120.11927181887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41.820555898561999</v>
      </c>
      <c r="H54" s="20">
        <v>41.820555898561999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29.196682014993002</v>
      </c>
      <c r="H55" s="20">
        <v>29.196682014993002</v>
      </c>
    </row>
    <row r="56" spans="1:8" ht="16.95" customHeight="1" x14ac:dyDescent="0.3">
      <c r="A56" s="6"/>
      <c r="B56" s="9"/>
      <c r="C56" s="9" t="s">
        <v>55</v>
      </c>
      <c r="D56" s="20">
        <v>142.42193606683</v>
      </c>
      <c r="E56" s="20">
        <v>2.4686203346635001</v>
      </c>
      <c r="F56" s="20">
        <v>0</v>
      </c>
      <c r="G56" s="20">
        <v>317.95938122370001</v>
      </c>
      <c r="H56" s="20">
        <v>462.84993762519002</v>
      </c>
    </row>
    <row r="57" spans="1:8" ht="16.95" customHeight="1" x14ac:dyDescent="0.3">
      <c r="A57" s="6"/>
      <c r="B57" s="9"/>
      <c r="C57" s="9" t="s">
        <v>56</v>
      </c>
      <c r="D57" s="20">
        <v>5599.2010957153998</v>
      </c>
      <c r="E57" s="20">
        <v>97.051774919476003</v>
      </c>
      <c r="F57" s="20">
        <v>0</v>
      </c>
      <c r="G57" s="20">
        <v>317.95938122370001</v>
      </c>
      <c r="H57" s="20">
        <v>6014.2122518586002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5599.2010957153998</v>
      </c>
      <c r="E61" s="20">
        <v>97.051774919476003</v>
      </c>
      <c r="F61" s="20">
        <v>0</v>
      </c>
      <c r="G61" s="20">
        <v>317.95938122370001</v>
      </c>
      <c r="H61" s="20">
        <v>6014.2122518586002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5.1813494502540998</v>
      </c>
      <c r="H63" s="20">
        <v>5.1813494502540998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505.46616636646002</v>
      </c>
      <c r="H64" s="20">
        <v>505.46616636646002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510.64751581670998</v>
      </c>
      <c r="H65" s="20">
        <v>510.64751581670998</v>
      </c>
    </row>
    <row r="66" spans="1:8" ht="16.95" customHeight="1" x14ac:dyDescent="0.3">
      <c r="A66" s="6"/>
      <c r="B66" s="9"/>
      <c r="C66" s="9" t="s">
        <v>73</v>
      </c>
      <c r="D66" s="20">
        <v>5599.2010957153998</v>
      </c>
      <c r="E66" s="20">
        <v>97.051774919476003</v>
      </c>
      <c r="F66" s="20">
        <v>0</v>
      </c>
      <c r="G66" s="20">
        <v>828.60689704040999</v>
      </c>
      <c r="H66" s="20">
        <v>6524.8597676752997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167.976032871462</v>
      </c>
      <c r="E68" s="20">
        <f>E66 * 3%</f>
        <v>2.9115532475842798</v>
      </c>
      <c r="F68" s="20">
        <f>F66 * 3%</f>
        <v>0</v>
      </c>
      <c r="G68" s="20">
        <f>G66 * 3%</f>
        <v>24.858206911212299</v>
      </c>
      <c r="H68" s="20">
        <f>SUM(D68:G68)</f>
        <v>195.74579303025857</v>
      </c>
    </row>
    <row r="69" spans="1:8" ht="16.95" customHeight="1" x14ac:dyDescent="0.3">
      <c r="A69" s="6"/>
      <c r="B69" s="9"/>
      <c r="C69" s="9" t="s">
        <v>69</v>
      </c>
      <c r="D69" s="20">
        <f>D68</f>
        <v>167.976032871462</v>
      </c>
      <c r="E69" s="20">
        <f>E68</f>
        <v>2.9115532475842798</v>
      </c>
      <c r="F69" s="20">
        <f>F68</f>
        <v>0</v>
      </c>
      <c r="G69" s="20">
        <f>G68</f>
        <v>24.858206911212299</v>
      </c>
      <c r="H69" s="20">
        <f>SUM(D69:G69)</f>
        <v>195.74579303025857</v>
      </c>
    </row>
    <row r="70" spans="1:8" ht="16.95" customHeight="1" x14ac:dyDescent="0.3">
      <c r="A70" s="6"/>
      <c r="B70" s="9"/>
      <c r="C70" s="9" t="s">
        <v>68</v>
      </c>
      <c r="D70" s="20">
        <f>D69 + D66</f>
        <v>5767.1771285868617</v>
      </c>
      <c r="E70" s="20">
        <f>E69 + E66</f>
        <v>99.963328167060283</v>
      </c>
      <c r="F70" s="20">
        <f>F69 + F66</f>
        <v>0</v>
      </c>
      <c r="G70" s="20">
        <f>G69 + G66</f>
        <v>853.46510395162227</v>
      </c>
      <c r="H70" s="20">
        <f>SUM(D70:G70)</f>
        <v>6720.6055607055441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1153.4354257173725</v>
      </c>
      <c r="E72" s="20">
        <f>E70 * 20%</f>
        <v>19.992665633412059</v>
      </c>
      <c r="F72" s="20">
        <f>F70 * 20%</f>
        <v>0</v>
      </c>
      <c r="G72" s="20">
        <f>G70 * 20%</f>
        <v>170.69302079032445</v>
      </c>
      <c r="H72" s="20">
        <f>SUM(D72:G72)</f>
        <v>1344.1211121411091</v>
      </c>
    </row>
    <row r="73" spans="1:8" ht="16.95" customHeight="1" x14ac:dyDescent="0.3">
      <c r="A73" s="6"/>
      <c r="B73" s="9"/>
      <c r="C73" s="9" t="s">
        <v>64</v>
      </c>
      <c r="D73" s="20">
        <f>D72</f>
        <v>1153.4354257173725</v>
      </c>
      <c r="E73" s="20">
        <f>E72</f>
        <v>19.992665633412059</v>
      </c>
      <c r="F73" s="20">
        <f>F72</f>
        <v>0</v>
      </c>
      <c r="G73" s="20">
        <f>G72</f>
        <v>170.69302079032445</v>
      </c>
      <c r="H73" s="20">
        <f>SUM(D73:G73)</f>
        <v>1344.1211121411091</v>
      </c>
    </row>
    <row r="74" spans="1:8" ht="16.95" customHeight="1" x14ac:dyDescent="0.3">
      <c r="A74" s="6"/>
      <c r="B74" s="9"/>
      <c r="C74" s="9" t="s">
        <v>63</v>
      </c>
      <c r="D74" s="20">
        <f>D73 + D70</f>
        <v>6920.6125543042344</v>
      </c>
      <c r="E74" s="20">
        <f>E73 + E70</f>
        <v>119.95599380047234</v>
      </c>
      <c r="F74" s="20">
        <f>F73 + F70</f>
        <v>0</v>
      </c>
      <c r="G74" s="20">
        <f>G73 + G70</f>
        <v>1024.1581247419467</v>
      </c>
      <c r="H74" s="20">
        <f>SUM(D74:G74)</f>
        <v>8064.7266728466529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15.6</v>
      </c>
      <c r="E13" s="19">
        <v>0</v>
      </c>
      <c r="F13" s="19">
        <v>0</v>
      </c>
      <c r="G13" s="19">
        <v>0</v>
      </c>
      <c r="H13" s="19">
        <v>15.6</v>
      </c>
      <c r="J13" s="5"/>
    </row>
    <row r="14" spans="1:14" ht="16.95" customHeight="1" x14ac:dyDescent="0.3">
      <c r="A14" s="6"/>
      <c r="B14" s="9"/>
      <c r="C14" s="9" t="s">
        <v>85</v>
      </c>
      <c r="D14" s="19">
        <v>15.6</v>
      </c>
      <c r="E14" s="19">
        <v>0</v>
      </c>
      <c r="F14" s="19">
        <v>0</v>
      </c>
      <c r="G14" s="19">
        <v>0</v>
      </c>
      <c r="H14" s="19">
        <v>15.6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5.1826086956521999</v>
      </c>
      <c r="H13" s="19">
        <v>5.1826086956521999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5.1826086956521999</v>
      </c>
      <c r="H14" s="19">
        <v>5.1826086956521999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304.37185317774998</v>
      </c>
      <c r="E13" s="19">
        <v>198.30126276660999</v>
      </c>
      <c r="F13" s="19">
        <v>0</v>
      </c>
      <c r="G13" s="19">
        <v>0</v>
      </c>
      <c r="H13" s="19">
        <v>502.67311594436001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304.37185317774998</v>
      </c>
      <c r="E14" s="19">
        <v>198.30126276660999</v>
      </c>
      <c r="F14" s="19">
        <v>0</v>
      </c>
      <c r="G14" s="19">
        <v>0</v>
      </c>
      <c r="H14" s="19">
        <v>502.67311594436001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121.27778906503001</v>
      </c>
      <c r="H13" s="19">
        <v>121.27778906503001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121.27778906503001</v>
      </c>
      <c r="H14" s="19">
        <v>121.27778906503001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505.46616636646002</v>
      </c>
      <c r="H13" s="19">
        <v>505.46616636646002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505.46616636646002</v>
      </c>
      <c r="H14" s="19">
        <v>505.46616636646002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97</v>
      </c>
      <c r="B1" s="37" t="s">
        <v>98</v>
      </c>
      <c r="C1" s="37" t="s">
        <v>99</v>
      </c>
      <c r="D1" s="37" t="s">
        <v>100</v>
      </c>
      <c r="E1" s="37" t="s">
        <v>101</v>
      </c>
      <c r="F1" s="37" t="s">
        <v>102</v>
      </c>
      <c r="G1" s="37" t="s">
        <v>103</v>
      </c>
      <c r="H1" s="37" t="s">
        <v>104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81</v>
      </c>
      <c r="B3" s="94"/>
      <c r="C3" s="45"/>
      <c r="D3" s="43">
        <v>15.6</v>
      </c>
      <c r="E3" s="41"/>
      <c r="F3" s="41"/>
      <c r="G3" s="41"/>
      <c r="H3" s="48"/>
    </row>
    <row r="4" spans="1:8" x14ac:dyDescent="0.3">
      <c r="A4" s="95" t="s">
        <v>105</v>
      </c>
      <c r="B4" s="42" t="s">
        <v>106</v>
      </c>
      <c r="C4" s="45"/>
      <c r="D4" s="43">
        <v>15.6</v>
      </c>
      <c r="E4" s="41"/>
      <c r="F4" s="41"/>
      <c r="G4" s="41"/>
      <c r="H4" s="48"/>
    </row>
    <row r="5" spans="1:8" x14ac:dyDescent="0.3">
      <c r="A5" s="95"/>
      <c r="B5" s="42" t="s">
        <v>107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108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109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5" t="s">
        <v>112</v>
      </c>
      <c r="D8" s="44">
        <v>15.6</v>
      </c>
      <c r="E8" s="41">
        <v>4.0000000000000002E-4</v>
      </c>
      <c r="F8" s="41" t="s">
        <v>110</v>
      </c>
      <c r="G8" s="44">
        <v>39000</v>
      </c>
      <c r="H8" s="47"/>
    </row>
    <row r="9" spans="1:8" x14ac:dyDescent="0.3">
      <c r="A9" s="99">
        <v>1</v>
      </c>
      <c r="B9" s="42" t="s">
        <v>106</v>
      </c>
      <c r="C9" s="95"/>
      <c r="D9" s="44">
        <v>15.6</v>
      </c>
      <c r="E9" s="41"/>
      <c r="F9" s="41"/>
      <c r="G9" s="41"/>
      <c r="H9" s="96" t="s">
        <v>111</v>
      </c>
    </row>
    <row r="10" spans="1:8" x14ac:dyDescent="0.3">
      <c r="A10" s="95"/>
      <c r="B10" s="42" t="s">
        <v>107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108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109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87</v>
      </c>
      <c r="B13" s="94"/>
      <c r="C13" s="37"/>
      <c r="D13" s="43">
        <v>510.64877506211002</v>
      </c>
      <c r="E13" s="41"/>
      <c r="F13" s="41"/>
      <c r="G13" s="41"/>
      <c r="H13" s="47"/>
    </row>
    <row r="14" spans="1:8" x14ac:dyDescent="0.3">
      <c r="A14" s="95" t="s">
        <v>113</v>
      </c>
      <c r="B14" s="42" t="s">
        <v>106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109</v>
      </c>
      <c r="C17" s="37"/>
      <c r="D17" s="43">
        <v>5.1826086956521999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5" t="s">
        <v>112</v>
      </c>
      <c r="D18" s="44">
        <v>5.1826086956521999</v>
      </c>
      <c r="E18" s="41">
        <v>4.0000000000000002E-4</v>
      </c>
      <c r="F18" s="41" t="s">
        <v>110</v>
      </c>
      <c r="G18" s="44">
        <v>12956.521739129999</v>
      </c>
      <c r="H18" s="47"/>
    </row>
    <row r="19" spans="1:8" x14ac:dyDescent="0.3">
      <c r="A19" s="99">
        <v>1</v>
      </c>
      <c r="B19" s="42" t="s">
        <v>106</v>
      </c>
      <c r="C19" s="95"/>
      <c r="D19" s="44">
        <v>0</v>
      </c>
      <c r="E19" s="41"/>
      <c r="F19" s="41"/>
      <c r="G19" s="41"/>
      <c r="H19" s="96" t="s">
        <v>111</v>
      </c>
    </row>
    <row r="20" spans="1:8" x14ac:dyDescent="0.3">
      <c r="A20" s="95"/>
      <c r="B20" s="42" t="s">
        <v>107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108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109</v>
      </c>
      <c r="C22" s="95"/>
      <c r="D22" s="44">
        <v>5.1826086956521999</v>
      </c>
      <c r="E22" s="41"/>
      <c r="F22" s="41"/>
      <c r="G22" s="41"/>
      <c r="H22" s="96"/>
    </row>
    <row r="23" spans="1:8" x14ac:dyDescent="0.3">
      <c r="A23" s="95" t="s">
        <v>114</v>
      </c>
      <c r="B23" s="42" t="s">
        <v>106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109</v>
      </c>
      <c r="C26" s="37"/>
      <c r="D26" s="43">
        <v>510.64877506211002</v>
      </c>
      <c r="E26" s="41"/>
      <c r="F26" s="41"/>
      <c r="G26" s="41"/>
      <c r="H26" s="47"/>
    </row>
    <row r="27" spans="1:8" x14ac:dyDescent="0.3">
      <c r="A27" s="97" t="s">
        <v>87</v>
      </c>
      <c r="B27" s="98"/>
      <c r="C27" s="95" t="s">
        <v>116</v>
      </c>
      <c r="D27" s="44">
        <v>505.46616636646002</v>
      </c>
      <c r="E27" s="41">
        <v>0.68</v>
      </c>
      <c r="F27" s="41" t="s">
        <v>115</v>
      </c>
      <c r="G27" s="44">
        <v>743.33259759774</v>
      </c>
      <c r="H27" s="47"/>
    </row>
    <row r="28" spans="1:8" x14ac:dyDescent="0.3">
      <c r="A28" s="99">
        <v>1</v>
      </c>
      <c r="B28" s="42" t="s">
        <v>106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107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108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109</v>
      </c>
      <c r="C31" s="95"/>
      <c r="D31" s="44">
        <v>505.46616636646002</v>
      </c>
      <c r="E31" s="41"/>
      <c r="F31" s="41"/>
      <c r="G31" s="41"/>
      <c r="H31" s="96"/>
    </row>
    <row r="32" spans="1:8" ht="24.6" x14ac:dyDescent="0.3">
      <c r="A32" s="100" t="s">
        <v>27</v>
      </c>
      <c r="B32" s="94"/>
      <c r="C32" s="37"/>
      <c r="D32" s="43">
        <v>502.67311594436001</v>
      </c>
      <c r="E32" s="41"/>
      <c r="F32" s="41"/>
      <c r="G32" s="41"/>
      <c r="H32" s="47"/>
    </row>
    <row r="33" spans="1:8" x14ac:dyDescent="0.3">
      <c r="A33" s="95" t="s">
        <v>117</v>
      </c>
      <c r="B33" s="42" t="s">
        <v>106</v>
      </c>
      <c r="C33" s="37"/>
      <c r="D33" s="43">
        <v>304.37185317774998</v>
      </c>
      <c r="E33" s="41"/>
      <c r="F33" s="41"/>
      <c r="G33" s="41"/>
      <c r="H33" s="47"/>
    </row>
    <row r="34" spans="1:8" x14ac:dyDescent="0.3">
      <c r="A34" s="95"/>
      <c r="B34" s="42" t="s">
        <v>107</v>
      </c>
      <c r="C34" s="37"/>
      <c r="D34" s="43">
        <v>198.30126276660999</v>
      </c>
      <c r="E34" s="41"/>
      <c r="F34" s="41"/>
      <c r="G34" s="41"/>
      <c r="H34" s="47"/>
    </row>
    <row r="35" spans="1:8" x14ac:dyDescent="0.3">
      <c r="A35" s="95"/>
      <c r="B35" s="42" t="s">
        <v>108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109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 t="s">
        <v>91</v>
      </c>
      <c r="B37" s="98"/>
      <c r="C37" s="95" t="s">
        <v>116</v>
      </c>
      <c r="D37" s="44">
        <v>502.67311594436001</v>
      </c>
      <c r="E37" s="41">
        <v>0.68</v>
      </c>
      <c r="F37" s="41" t="s">
        <v>115</v>
      </c>
      <c r="G37" s="44">
        <v>739.22517050641</v>
      </c>
      <c r="H37" s="47"/>
    </row>
    <row r="38" spans="1:8" x14ac:dyDescent="0.3">
      <c r="A38" s="99">
        <v>1</v>
      </c>
      <c r="B38" s="42" t="s">
        <v>106</v>
      </c>
      <c r="C38" s="95"/>
      <c r="D38" s="44">
        <v>304.37185317774998</v>
      </c>
      <c r="E38" s="41"/>
      <c r="F38" s="41"/>
      <c r="G38" s="41"/>
      <c r="H38" s="96" t="s">
        <v>27</v>
      </c>
    </row>
    <row r="39" spans="1:8" x14ac:dyDescent="0.3">
      <c r="A39" s="95"/>
      <c r="B39" s="42" t="s">
        <v>107</v>
      </c>
      <c r="C39" s="95"/>
      <c r="D39" s="44">
        <v>198.30126276660999</v>
      </c>
      <c r="E39" s="41"/>
      <c r="F39" s="41"/>
      <c r="G39" s="41"/>
      <c r="H39" s="96"/>
    </row>
    <row r="40" spans="1:8" x14ac:dyDescent="0.3">
      <c r="A40" s="95"/>
      <c r="B40" s="42" t="s">
        <v>108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109</v>
      </c>
      <c r="C41" s="95"/>
      <c r="D41" s="44">
        <v>0</v>
      </c>
      <c r="E41" s="41"/>
      <c r="F41" s="41"/>
      <c r="G41" s="41"/>
      <c r="H41" s="96"/>
    </row>
    <row r="42" spans="1:8" ht="24.6" x14ac:dyDescent="0.3">
      <c r="A42" s="100" t="s">
        <v>93</v>
      </c>
      <c r="B42" s="94"/>
      <c r="C42" s="37"/>
      <c r="D42" s="43">
        <v>121.27778906503001</v>
      </c>
      <c r="E42" s="41"/>
      <c r="F42" s="41"/>
      <c r="G42" s="41"/>
      <c r="H42" s="47"/>
    </row>
    <row r="43" spans="1:8" x14ac:dyDescent="0.3">
      <c r="A43" s="95" t="s">
        <v>118</v>
      </c>
      <c r="B43" s="42" t="s">
        <v>106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108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109</v>
      </c>
      <c r="C46" s="37"/>
      <c r="D46" s="43">
        <v>121.27778906503001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5" t="s">
        <v>116</v>
      </c>
      <c r="D47" s="44">
        <v>121.27778906503001</v>
      </c>
      <c r="E47" s="41">
        <v>0.68</v>
      </c>
      <c r="F47" s="41" t="s">
        <v>115</v>
      </c>
      <c r="G47" s="44">
        <v>178.34968980151999</v>
      </c>
      <c r="H47" s="47"/>
    </row>
    <row r="48" spans="1:8" x14ac:dyDescent="0.3">
      <c r="A48" s="99">
        <v>1</v>
      </c>
      <c r="B48" s="42" t="s">
        <v>106</v>
      </c>
      <c r="C48" s="95"/>
      <c r="D48" s="44">
        <v>0</v>
      </c>
      <c r="E48" s="41"/>
      <c r="F48" s="41"/>
      <c r="G48" s="41"/>
      <c r="H48" s="96" t="s">
        <v>27</v>
      </c>
    </row>
    <row r="49" spans="1:8" x14ac:dyDescent="0.3">
      <c r="A49" s="95"/>
      <c r="B49" s="42" t="s">
        <v>107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108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109</v>
      </c>
      <c r="C51" s="95"/>
      <c r="D51" s="44">
        <v>121.27778906503001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119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120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149</v>
      </c>
      <c r="B4" s="26" t="s">
        <v>115</v>
      </c>
      <c r="C4" s="27">
        <v>2.3313247863247999</v>
      </c>
      <c r="D4" s="27">
        <v>222.07854046447</v>
      </c>
      <c r="E4" s="26">
        <v>10</v>
      </c>
      <c r="F4" s="25" t="s">
        <v>149</v>
      </c>
      <c r="G4" s="27">
        <v>517.73720589565005</v>
      </c>
      <c r="H4" s="28" t="s">
        <v>148</v>
      </c>
    </row>
    <row r="5" spans="1:8" ht="39" hidden="1" customHeight="1" x14ac:dyDescent="0.3">
      <c r="A5" s="25" t="s">
        <v>130</v>
      </c>
      <c r="B5" s="26" t="s">
        <v>131</v>
      </c>
      <c r="C5" s="27">
        <v>15.982905982906001</v>
      </c>
      <c r="D5" s="27">
        <v>25.632087662364999</v>
      </c>
      <c r="E5" s="26">
        <v>10</v>
      </c>
      <c r="F5" s="26"/>
      <c r="G5" s="27">
        <v>409.67524725317998</v>
      </c>
      <c r="H5" s="28"/>
    </row>
    <row r="6" spans="1:8" ht="39" hidden="1" customHeight="1" x14ac:dyDescent="0.3">
      <c r="A6" s="25" t="s">
        <v>132</v>
      </c>
      <c r="B6" s="26" t="s">
        <v>131</v>
      </c>
      <c r="C6" s="27">
        <v>7.9914529914530004</v>
      </c>
      <c r="D6" s="27">
        <v>997.73280243982003</v>
      </c>
      <c r="E6" s="26">
        <v>10</v>
      </c>
      <c r="F6" s="26"/>
      <c r="G6" s="27">
        <v>7973.3347887284999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518-02-01</vt:lpstr>
      <vt:lpstr>ОСР 518-12-01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2025-11-17T08:24:13Z</dcterms:modified>
</cp:coreProperties>
</file>